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D76B320F-E3B9-4F99-979A-44681756F86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Bank Wise" sheetId="3" r:id="rId1"/>
  </sheets>
  <definedNames>
    <definedName name="_xlnm._FilterDatabase" localSheetId="0" hidden="1">'Bank Wise'!$A$9:$O$50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3" l="1"/>
  <c r="L31" i="3"/>
  <c r="M45" i="3"/>
  <c r="L45" i="3"/>
  <c r="M37" i="3"/>
  <c r="L37" i="3"/>
  <c r="M24" i="3"/>
  <c r="L24" i="3"/>
  <c r="K49" i="3"/>
  <c r="J49" i="3"/>
  <c r="M10" i="3" l="1"/>
  <c r="L10" i="3"/>
  <c r="L41" i="3"/>
  <c r="L38" i="3"/>
  <c r="L33" i="3"/>
  <c r="L29" i="3"/>
  <c r="L25" i="3"/>
  <c r="L21" i="3"/>
  <c r="L17" i="3"/>
  <c r="L13" i="3"/>
  <c r="M19" i="3"/>
  <c r="M11" i="3"/>
  <c r="L44" i="3"/>
  <c r="L40" i="3"/>
  <c r="L36" i="3"/>
  <c r="L32" i="3"/>
  <c r="L28" i="3"/>
  <c r="M46" i="3"/>
  <c r="M42" i="3"/>
  <c r="M39" i="3"/>
  <c r="M34" i="3"/>
  <c r="M30" i="3"/>
  <c r="M26" i="3"/>
  <c r="M22" i="3"/>
  <c r="M18" i="3"/>
  <c r="M14" i="3"/>
  <c r="L46" i="3"/>
  <c r="L42" i="3"/>
  <c r="L39" i="3"/>
  <c r="L34" i="3"/>
  <c r="L30" i="3"/>
  <c r="L26" i="3"/>
  <c r="L22" i="3"/>
  <c r="L18" i="3"/>
  <c r="L14" i="3"/>
  <c r="M43" i="3"/>
  <c r="M35" i="3"/>
  <c r="M27" i="3"/>
  <c r="M23" i="3"/>
  <c r="M15" i="3"/>
  <c r="L43" i="3"/>
  <c r="L35" i="3"/>
  <c r="L27" i="3"/>
  <c r="L23" i="3"/>
  <c r="L19" i="3"/>
  <c r="L15" i="3"/>
  <c r="L11" i="3"/>
  <c r="M44" i="3"/>
  <c r="M40" i="3"/>
  <c r="M36" i="3"/>
  <c r="M32" i="3"/>
  <c r="M28" i="3"/>
  <c r="M20" i="3"/>
  <c r="M16" i="3"/>
  <c r="M12" i="3"/>
  <c r="L20" i="3"/>
  <c r="L16" i="3"/>
  <c r="L12" i="3"/>
  <c r="J47" i="3"/>
  <c r="J50" i="3" s="1"/>
  <c r="M41" i="3"/>
  <c r="M38" i="3"/>
  <c r="M33" i="3"/>
  <c r="M29" i="3"/>
  <c r="M25" i="3"/>
  <c r="M21" i="3"/>
  <c r="M17" i="3"/>
  <c r="M13" i="3"/>
  <c r="K47" i="3"/>
  <c r="K50" i="3" s="1"/>
  <c r="C47" i="3"/>
  <c r="L48" i="3" l="1"/>
  <c r="M48" i="3"/>
  <c r="I47" i="3"/>
  <c r="H47" i="3"/>
  <c r="G47" i="3"/>
  <c r="F47" i="3"/>
  <c r="E47" i="3" l="1"/>
  <c r="M9" i="3"/>
  <c r="D47" i="3"/>
  <c r="L9" i="3"/>
  <c r="C49" i="3"/>
  <c r="C50" i="3" s="1"/>
  <c r="I49" i="3" l="1"/>
  <c r="I50" i="3" s="1"/>
  <c r="H49" i="3"/>
  <c r="H50" i="3" s="1"/>
  <c r="G49" i="3"/>
  <c r="G50" i="3" s="1"/>
  <c r="F49" i="3"/>
  <c r="F50" i="3" s="1"/>
  <c r="E49" i="3"/>
  <c r="E50" i="3" s="1"/>
  <c r="D49" i="3"/>
  <c r="D50" i="3" s="1"/>
  <c r="L47" i="3" l="1"/>
  <c r="M47" i="3"/>
  <c r="M49" i="3"/>
  <c r="L49" i="3"/>
  <c r="L50" i="3" l="1"/>
  <c r="M50" i="3"/>
</calcChain>
</file>

<file path=xl/sharedStrings.xml><?xml version="1.0" encoding="utf-8"?>
<sst xmlns="http://schemas.openxmlformats.org/spreadsheetml/2006/main" count="68" uniqueCount="59">
  <si>
    <t>[Amount Rs. in Crore]</t>
  </si>
  <si>
    <t>Sr No</t>
  </si>
  <si>
    <t>Shishu</t>
  </si>
  <si>
    <t>Kishore</t>
  </si>
  <si>
    <t>Tarun</t>
  </si>
  <si>
    <t>Total</t>
  </si>
  <si>
    <t>State Bank of India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</si>
  <si>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</si>
  <si>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</si>
  <si>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</si>
  <si>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</si>
  <si>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</si>
  <si>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</si>
  <si>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</si>
  <si>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</si>
  <si>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Union Bank of India</t>
  </si>
  <si>
    <t>Punjab &amp; Sind Bank</t>
  </si>
  <si>
    <t>UCO Bank</t>
  </si>
  <si>
    <t>Federal Bank</t>
  </si>
  <si>
    <t>Jammu &amp; Kashmir Bank</t>
  </si>
  <si>
    <t>Karnataka Bank</t>
  </si>
  <si>
    <t>Ratnakar Bank</t>
  </si>
  <si>
    <t>South Indian Bank</t>
  </si>
  <si>
    <t>Tamilnad Mercantile Bank</t>
  </si>
  <si>
    <t>ICICI Bank</t>
  </si>
  <si>
    <t>Axis Bank</t>
  </si>
  <si>
    <t>IndusInd Bank</t>
  </si>
  <si>
    <t>Yes Bank</t>
  </si>
  <si>
    <t>HDFC Bank</t>
  </si>
  <si>
    <t>DCB Bank</t>
  </si>
  <si>
    <t>Kotak Mahindra Bank</t>
  </si>
  <si>
    <t>Bandhan Bank</t>
  </si>
  <si>
    <t>Grand Total</t>
  </si>
  <si>
    <t>STATE : Gujarat</t>
  </si>
  <si>
    <t>Bank Name / Financial Institution</t>
  </si>
  <si>
    <t>A/Cs</t>
  </si>
  <si>
    <t>Disb Amt</t>
  </si>
  <si>
    <t>A</t>
  </si>
  <si>
    <t>Banks</t>
  </si>
  <si>
    <t>Dhanlaxmi Bank</t>
  </si>
  <si>
    <t>IDBI Bank</t>
  </si>
  <si>
    <t>IDFC Bank</t>
  </si>
  <si>
    <t>Karur Vysya Bank</t>
  </si>
  <si>
    <t>Sub Total</t>
  </si>
  <si>
    <t>B</t>
  </si>
  <si>
    <t>NBFC-MFIs</t>
  </si>
  <si>
    <t>Ujjivan Small Finance Bank</t>
  </si>
  <si>
    <t>Jana Small Finance Bank Limited</t>
  </si>
  <si>
    <t>Equitas Small Finance Bank</t>
  </si>
  <si>
    <t>AU Small Finance Bank Limited</t>
  </si>
  <si>
    <t>ESAF Small Finance Bank</t>
  </si>
  <si>
    <t>Unity Small Finance Bank</t>
  </si>
  <si>
    <t>Target (Disb.)</t>
  </si>
  <si>
    <t>Suryoday Micro Finance Limited</t>
  </si>
  <si>
    <t>Source: PM MUDRA Portal</t>
  </si>
  <si>
    <t>Tarun Plus</t>
  </si>
  <si>
    <t>Gujarat Gramin Bank</t>
  </si>
  <si>
    <t>Cumulative Progress under the PMMY for FY 2025 - 26 (as of 07-11-2025)</t>
  </si>
  <si>
    <t>Annexure -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</si>
</sst>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24"/>
      <color theme="1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6" fillId="0" borderId="0" xfId="0" applyFont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wrapText="1"/>
    </xf>
    <xf numFmtId="2" fontId="23" fillId="33" borderId="12" xfId="0" applyNumberFormat="1" applyFont="1" applyFill="1" applyBorder="1" applyAlignment="1">
      <alignment horizontal="right" wrapText="1"/>
    </xf>
    <xf numFmtId="0" fontId="23" fillId="33" borderId="12" xfId="0" applyFont="1" applyFill="1" applyBorder="1" applyAlignment="1">
      <alignment horizontal="right" wrapText="1"/>
    </xf>
    <xf numFmtId="2" fontId="22" fillId="33" borderId="12" xfId="0" applyNumberFormat="1" applyFont="1" applyFill="1" applyBorder="1" applyAlignment="1">
      <alignment horizontal="right" wrapText="1"/>
    </xf>
    <xf numFmtId="0" fontId="23" fillId="0" borderId="12" xfId="0" applyFont="1" applyBorder="1"/>
    <xf numFmtId="2" fontId="22" fillId="33" borderId="12" xfId="0" applyNumberFormat="1" applyFont="1" applyFill="1" applyBorder="1" applyAlignment="1">
      <alignment horizontal="right" vertical="center" wrapText="1"/>
    </xf>
    <xf numFmtId="2" fontId="22" fillId="0" borderId="12" xfId="0" applyNumberFormat="1" applyFont="1" applyBorder="1" applyAlignment="1">
      <alignment horizontal="right" wrapText="1"/>
    </xf>
    <xf numFmtId="0" fontId="22" fillId="33" borderId="11" xfId="0" applyFont="1" applyFill="1" applyBorder="1" applyAlignment="1">
      <alignment horizontal="left" wrapText="1"/>
    </xf>
    <xf numFmtId="0" fontId="22" fillId="33" borderId="12" xfId="0" applyFont="1" applyFill="1" applyBorder="1" applyAlignment="1">
      <alignment horizontal="left"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2" fontId="22" fillId="0" borderId="12" xfId="0" applyNumberFormat="1" applyFont="1" applyBorder="1" applyAlignment="1">
      <alignment horizontal="right" vertical="center" wrapText="1"/>
    </xf>
    <xf numFmtId="0" fontId="22" fillId="33" borderId="17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2" fontId="22" fillId="0" borderId="12" xfId="0" applyNumberFormat="1" applyFont="1" applyBorder="1" applyAlignment="1">
      <alignment vertical="center" wrapText="1"/>
    </xf>
    <xf numFmtId="0" fontId="22" fillId="33" borderId="12" xfId="0" applyFont="1" applyFill="1" applyBorder="1" applyAlignment="1">
      <alignment vertical="center" wrapText="1"/>
    </xf>
    <xf numFmtId="0" fontId="22" fillId="0" borderId="11" xfId="0" applyFont="1" applyBorder="1" applyAlignment="1">
      <alignment horizontal="right" wrapText="1"/>
    </xf>
    <xf numFmtId="0" fontId="22" fillId="0" borderId="12" xfId="0" applyFont="1" applyBorder="1" applyAlignment="1">
      <alignment horizontal="center" wrapText="1"/>
    </xf>
    <xf numFmtId="1" fontId="22" fillId="0" borderId="12" xfId="0" applyNumberFormat="1" applyFont="1" applyBorder="1" applyAlignment="1">
      <alignment horizontal="right" wrapText="1"/>
    </xf>
    <xf numFmtId="0" fontId="0" fillId="0" borderId="0" xfId="0" applyAlignment="1">
      <alignment horizontal="right" wrapText="1"/>
    </xf>
    <xf numFmtId="1" fontId="23" fillId="33" borderId="12" xfId="0" applyNumberFormat="1" applyFont="1" applyFill="1" applyBorder="1" applyAlignment="1">
      <alignment horizontal="right" wrapText="1"/>
    </xf>
    <xf numFmtId="1" fontId="22" fillId="0" borderId="12" xfId="0" applyNumberFormat="1" applyFont="1" applyBorder="1" applyAlignment="1">
      <alignment vertical="center" wrapText="1"/>
    </xf>
    <xf numFmtId="1" fontId="22" fillId="33" borderId="12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22" fillId="33" borderId="17" xfId="0" applyFont="1" applyFill="1" applyBorder="1" applyAlignment="1">
      <alignment horizontal="left" wrapText="1"/>
    </xf>
    <xf numFmtId="0" fontId="22" fillId="33" borderId="18" xfId="0" applyFont="1" applyFill="1" applyBorder="1" applyAlignment="1">
      <alignment horizontal="left" wrapText="1"/>
    </xf>
    <xf numFmtId="0" fontId="22" fillId="33" borderId="19" xfId="0" applyFont="1" applyFill="1" applyBorder="1" applyAlignment="1">
      <alignment horizontal="left" wrapText="1"/>
    </xf>
    <xf numFmtId="0" fontId="18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33" borderId="12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1"/>
  <sheetViews>
    <sheetView tabSelected="1" workbookViewId="0">
      <selection sqref="A1:M51"/>
    </sheetView>
  </sheetViews>
  <sheetFormatPr defaultRowHeight="15" x14ac:dyDescent="0.25"/>
  <cols>
    <col min="2" max="2" width="33.28515625" customWidth="1"/>
    <col min="3" max="3" width="13.140625" hidden="1" customWidth="1"/>
    <col min="4" max="11" width="10.42578125" customWidth="1"/>
    <col min="12" max="12" width="11.85546875" bestFit="1" customWidth="1"/>
    <col min="13" max="13" width="10.42578125" customWidth="1"/>
  </cols>
  <sheetData>
    <row r="1" spans="1:15" ht="36.75" x14ac:dyDescent="0.7">
      <c r="A1" s="28" t="s">
        <v>58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5" ht="22.5" customHeight="1" x14ac:dyDescent="0.25">
      <c r="A2" s="33" t="s">
        <v>57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5" ht="18.75" x14ac:dyDescent="0.25">
      <c r="A3" s="34" t="s">
        <v>33</v>
      </c>
      <c r="B3" s="34"/>
      <c r="C3" s="34"/>
      <c r="D3" s="34"/>
      <c r="E3" s="1"/>
      <c r="F3" s="1"/>
      <c r="G3" s="2"/>
      <c r="I3" s="35" t="s">
        <v>0</v>
      </c>
      <c r="J3" s="35"/>
      <c r="K3" s="35"/>
      <c r="L3" s="35"/>
      <c r="M3" s="35"/>
    </row>
    <row r="4" spans="1:1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5" x14ac:dyDescent="0.25">
      <c r="A5" s="29" t="s">
        <v>1</v>
      </c>
      <c r="B5" s="29" t="s">
        <v>34</v>
      </c>
      <c r="C5" s="37" t="s">
        <v>52</v>
      </c>
      <c r="D5" s="38" t="s">
        <v>2</v>
      </c>
      <c r="E5" s="39"/>
      <c r="F5" s="38" t="s">
        <v>3</v>
      </c>
      <c r="G5" s="39"/>
      <c r="H5" s="38" t="s">
        <v>4</v>
      </c>
      <c r="I5" s="39"/>
      <c r="J5" s="38" t="s">
        <v>55</v>
      </c>
      <c r="K5" s="39"/>
      <c r="L5" s="29" t="s">
        <v>5</v>
      </c>
      <c r="M5" s="29"/>
    </row>
    <row r="6" spans="1:15" x14ac:dyDescent="0.25">
      <c r="A6" s="29"/>
      <c r="B6" s="29"/>
      <c r="C6" s="37"/>
      <c r="D6" s="40"/>
      <c r="E6" s="41"/>
      <c r="F6" s="40"/>
      <c r="G6" s="41"/>
      <c r="H6" s="40"/>
      <c r="I6" s="41"/>
      <c r="J6" s="40"/>
      <c r="K6" s="41"/>
      <c r="L6" s="29"/>
      <c r="M6" s="29"/>
    </row>
    <row r="7" spans="1:15" x14ac:dyDescent="0.25">
      <c r="A7" s="29"/>
      <c r="B7" s="29"/>
      <c r="C7" s="37"/>
      <c r="D7" s="3" t="s">
        <v>35</v>
      </c>
      <c r="E7" s="3" t="s">
        <v>36</v>
      </c>
      <c r="F7" s="3" t="s">
        <v>35</v>
      </c>
      <c r="G7" s="3" t="s">
        <v>36</v>
      </c>
      <c r="H7" s="3" t="s">
        <v>35</v>
      </c>
      <c r="I7" s="3" t="s">
        <v>36</v>
      </c>
      <c r="J7" s="3" t="s">
        <v>35</v>
      </c>
      <c r="K7" s="3" t="s">
        <v>36</v>
      </c>
      <c r="L7" s="3" t="s">
        <v>35</v>
      </c>
      <c r="M7" s="3" t="s">
        <v>36</v>
      </c>
    </row>
    <row r="8" spans="1:15" x14ac:dyDescent="0.25">
      <c r="A8" s="4" t="s">
        <v>37</v>
      </c>
      <c r="B8" s="30" t="s">
        <v>38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</row>
    <row r="9" spans="1:15" x14ac:dyDescent="0.25">
      <c r="A9" s="5">
        <v>1</v>
      </c>
      <c r="B9" s="6" t="s">
        <v>7</v>
      </c>
      <c r="C9" s="7">
        <v>3330</v>
      </c>
      <c r="D9" s="8">
        <v>6951</v>
      </c>
      <c r="E9" s="7">
        <v>19.71</v>
      </c>
      <c r="F9" s="8">
        <v>13851</v>
      </c>
      <c r="G9" s="7">
        <v>331.04</v>
      </c>
      <c r="H9" s="8">
        <v>6883</v>
      </c>
      <c r="I9" s="7">
        <v>613.45000000000005</v>
      </c>
      <c r="J9" s="25">
        <v>202</v>
      </c>
      <c r="K9" s="7">
        <v>35.71</v>
      </c>
      <c r="L9" s="27">
        <f>D9+F9+H9+J9</f>
        <v>27887</v>
      </c>
      <c r="M9" s="9">
        <f>E9+G9+I9+K9</f>
        <v>999.91000000000008</v>
      </c>
      <c r="O9" s="24"/>
    </row>
    <row r="10" spans="1:15" x14ac:dyDescent="0.25">
      <c r="A10" s="5">
        <v>2</v>
      </c>
      <c r="B10" s="6" t="s">
        <v>8</v>
      </c>
      <c r="C10" s="7">
        <v>833</v>
      </c>
      <c r="D10" s="8">
        <v>1470</v>
      </c>
      <c r="E10" s="7">
        <v>4.1900000000000004</v>
      </c>
      <c r="F10" s="8">
        <v>2995</v>
      </c>
      <c r="G10" s="7">
        <v>59.31</v>
      </c>
      <c r="H10" s="8">
        <v>1953</v>
      </c>
      <c r="I10" s="7">
        <v>126.59</v>
      </c>
      <c r="J10" s="25">
        <v>5</v>
      </c>
      <c r="K10" s="7">
        <v>0.74</v>
      </c>
      <c r="L10" s="27">
        <f>D10+F10+H10+J10</f>
        <v>6423</v>
      </c>
      <c r="M10" s="9">
        <f>E10+G10+I10+K10</f>
        <v>190.83</v>
      </c>
      <c r="O10" s="24"/>
    </row>
    <row r="11" spans="1:15" x14ac:dyDescent="0.25">
      <c r="A11" s="5">
        <v>3</v>
      </c>
      <c r="B11" s="6" t="s">
        <v>9</v>
      </c>
      <c r="C11" s="7">
        <v>176</v>
      </c>
      <c r="D11" s="8">
        <v>8083</v>
      </c>
      <c r="E11" s="7">
        <v>26.26</v>
      </c>
      <c r="F11" s="8">
        <v>17021</v>
      </c>
      <c r="G11" s="7">
        <v>187.82</v>
      </c>
      <c r="H11" s="8">
        <v>464</v>
      </c>
      <c r="I11" s="7">
        <v>30.16</v>
      </c>
      <c r="J11" s="25">
        <v>122</v>
      </c>
      <c r="K11" s="7">
        <v>15.9</v>
      </c>
      <c r="L11" s="27">
        <f t="shared" ref="L11:L46" si="0">D11+F11+H11+J11</f>
        <v>25690</v>
      </c>
      <c r="M11" s="9">
        <f t="shared" ref="M11:M46" si="1">E11+G11+I11+K11</f>
        <v>260.14</v>
      </c>
      <c r="O11" s="24"/>
    </row>
    <row r="12" spans="1:15" x14ac:dyDescent="0.25">
      <c r="A12" s="5">
        <v>4</v>
      </c>
      <c r="B12" s="6" t="s">
        <v>10</v>
      </c>
      <c r="C12" s="7">
        <v>300</v>
      </c>
      <c r="D12" s="8">
        <v>2300</v>
      </c>
      <c r="E12" s="7">
        <v>6.25</v>
      </c>
      <c r="F12" s="8">
        <v>2139</v>
      </c>
      <c r="G12" s="7">
        <v>54</v>
      </c>
      <c r="H12" s="8">
        <v>1145</v>
      </c>
      <c r="I12" s="7">
        <v>101.24</v>
      </c>
      <c r="J12" s="25">
        <v>2</v>
      </c>
      <c r="K12" s="7">
        <v>0.38</v>
      </c>
      <c r="L12" s="27">
        <f t="shared" si="0"/>
        <v>5586</v>
      </c>
      <c r="M12" s="9">
        <f t="shared" si="1"/>
        <v>161.87</v>
      </c>
      <c r="O12" s="24"/>
    </row>
    <row r="13" spans="1:15" x14ac:dyDescent="0.25">
      <c r="A13" s="5">
        <v>5</v>
      </c>
      <c r="B13" s="6" t="s">
        <v>11</v>
      </c>
      <c r="C13" s="7">
        <v>440.64</v>
      </c>
      <c r="D13" s="8">
        <v>605</v>
      </c>
      <c r="E13" s="7">
        <v>1.71</v>
      </c>
      <c r="F13" s="8">
        <v>1726</v>
      </c>
      <c r="G13" s="7">
        <v>31.13</v>
      </c>
      <c r="H13" s="8">
        <v>613</v>
      </c>
      <c r="I13" s="7">
        <v>48.12</v>
      </c>
      <c r="J13" s="25">
        <v>3</v>
      </c>
      <c r="K13" s="7">
        <v>0.42</v>
      </c>
      <c r="L13" s="27">
        <f t="shared" si="0"/>
        <v>2947</v>
      </c>
      <c r="M13" s="9">
        <f t="shared" si="1"/>
        <v>81.38</v>
      </c>
      <c r="O13" s="24"/>
    </row>
    <row r="14" spans="1:15" x14ac:dyDescent="0.25">
      <c r="A14" s="5">
        <v>6</v>
      </c>
      <c r="B14" s="6" t="s">
        <v>12</v>
      </c>
      <c r="C14" s="7">
        <v>197</v>
      </c>
      <c r="D14" s="8">
        <v>105</v>
      </c>
      <c r="E14" s="7">
        <v>0.45</v>
      </c>
      <c r="F14" s="8">
        <v>655</v>
      </c>
      <c r="G14" s="7">
        <v>15.23</v>
      </c>
      <c r="H14" s="8">
        <v>666</v>
      </c>
      <c r="I14" s="7">
        <v>55.19</v>
      </c>
      <c r="J14" s="25">
        <v>267</v>
      </c>
      <c r="K14" s="7">
        <v>40.909999999999997</v>
      </c>
      <c r="L14" s="27">
        <f t="shared" si="0"/>
        <v>1693</v>
      </c>
      <c r="M14" s="9">
        <f t="shared" si="1"/>
        <v>111.78</v>
      </c>
      <c r="O14" s="24"/>
    </row>
    <row r="15" spans="1:15" x14ac:dyDescent="0.25">
      <c r="A15" s="5">
        <v>7</v>
      </c>
      <c r="B15" s="6" t="s">
        <v>13</v>
      </c>
      <c r="C15" s="7">
        <v>106.17</v>
      </c>
      <c r="D15" s="8">
        <v>547</v>
      </c>
      <c r="E15" s="7">
        <v>1.8</v>
      </c>
      <c r="F15" s="8">
        <v>1016</v>
      </c>
      <c r="G15" s="7">
        <v>26.34</v>
      </c>
      <c r="H15" s="8">
        <v>732</v>
      </c>
      <c r="I15" s="7">
        <v>55.43</v>
      </c>
      <c r="J15" s="25">
        <v>23</v>
      </c>
      <c r="K15" s="7">
        <v>4.07</v>
      </c>
      <c r="L15" s="27">
        <f t="shared" si="0"/>
        <v>2318</v>
      </c>
      <c r="M15" s="9">
        <f t="shared" si="1"/>
        <v>87.639999999999986</v>
      </c>
      <c r="O15" s="24"/>
    </row>
    <row r="16" spans="1:15" x14ac:dyDescent="0.25">
      <c r="A16" s="5">
        <v>8</v>
      </c>
      <c r="B16" s="6" t="s">
        <v>16</v>
      </c>
      <c r="C16" s="7">
        <v>45</v>
      </c>
      <c r="D16" s="8">
        <v>38</v>
      </c>
      <c r="E16" s="7">
        <v>0.12</v>
      </c>
      <c r="F16" s="8">
        <v>144</v>
      </c>
      <c r="G16" s="7">
        <v>4.2</v>
      </c>
      <c r="H16" s="8">
        <v>112</v>
      </c>
      <c r="I16" s="7">
        <v>9.19</v>
      </c>
      <c r="J16" s="25">
        <v>0</v>
      </c>
      <c r="K16" s="7">
        <v>0</v>
      </c>
      <c r="L16" s="27">
        <f t="shared" si="0"/>
        <v>294</v>
      </c>
      <c r="M16" s="9">
        <f t="shared" si="1"/>
        <v>13.51</v>
      </c>
      <c r="O16" s="24"/>
    </row>
    <row r="17" spans="1:15" x14ac:dyDescent="0.25">
      <c r="A17" s="5">
        <v>9</v>
      </c>
      <c r="B17" s="6" t="s">
        <v>14</v>
      </c>
      <c r="C17" s="7">
        <v>420</v>
      </c>
      <c r="D17" s="8">
        <v>907</v>
      </c>
      <c r="E17" s="7">
        <v>3.35</v>
      </c>
      <c r="F17" s="8">
        <v>2416</v>
      </c>
      <c r="G17" s="7">
        <v>53.62</v>
      </c>
      <c r="H17" s="8">
        <v>1246</v>
      </c>
      <c r="I17" s="7">
        <v>107.94</v>
      </c>
      <c r="J17" s="25">
        <v>31</v>
      </c>
      <c r="K17" s="7">
        <v>1.84</v>
      </c>
      <c r="L17" s="27">
        <f t="shared" si="0"/>
        <v>4600</v>
      </c>
      <c r="M17" s="9">
        <f t="shared" si="1"/>
        <v>166.75</v>
      </c>
      <c r="O17" s="24"/>
    </row>
    <row r="18" spans="1:15" x14ac:dyDescent="0.25">
      <c r="A18" s="5">
        <v>10</v>
      </c>
      <c r="B18" s="6" t="s">
        <v>6</v>
      </c>
      <c r="C18" s="7">
        <v>3324</v>
      </c>
      <c r="D18" s="8">
        <v>2551</v>
      </c>
      <c r="E18" s="7">
        <v>11.07</v>
      </c>
      <c r="F18" s="8">
        <v>9741</v>
      </c>
      <c r="G18" s="7">
        <v>194.83</v>
      </c>
      <c r="H18" s="8">
        <v>3023</v>
      </c>
      <c r="I18" s="7">
        <v>922.9</v>
      </c>
      <c r="J18" s="25">
        <v>135</v>
      </c>
      <c r="K18" s="7">
        <v>19.100000000000001</v>
      </c>
      <c r="L18" s="27">
        <f t="shared" si="0"/>
        <v>15450</v>
      </c>
      <c r="M18" s="9">
        <f t="shared" si="1"/>
        <v>1147.8999999999999</v>
      </c>
      <c r="O18" s="24"/>
    </row>
    <row r="19" spans="1:15" x14ac:dyDescent="0.25">
      <c r="A19" s="5">
        <v>11</v>
      </c>
      <c r="B19" s="6" t="s">
        <v>17</v>
      </c>
      <c r="C19" s="7">
        <v>107.45</v>
      </c>
      <c r="D19" s="8">
        <v>612</v>
      </c>
      <c r="E19" s="7">
        <v>2.16</v>
      </c>
      <c r="F19" s="8">
        <v>905</v>
      </c>
      <c r="G19" s="7">
        <v>22.58</v>
      </c>
      <c r="H19" s="8">
        <v>545</v>
      </c>
      <c r="I19" s="7">
        <v>45.48</v>
      </c>
      <c r="J19" s="25">
        <v>20</v>
      </c>
      <c r="K19" s="7">
        <v>3.15</v>
      </c>
      <c r="L19" s="27">
        <f t="shared" si="0"/>
        <v>2082</v>
      </c>
      <c r="M19" s="9">
        <f t="shared" si="1"/>
        <v>73.37</v>
      </c>
      <c r="O19" s="24"/>
    </row>
    <row r="20" spans="1:15" x14ac:dyDescent="0.25">
      <c r="A20" s="5">
        <v>12</v>
      </c>
      <c r="B20" s="6" t="s">
        <v>15</v>
      </c>
      <c r="C20" s="7">
        <v>747.81</v>
      </c>
      <c r="D20" s="8">
        <v>1745</v>
      </c>
      <c r="E20" s="7">
        <v>4.55</v>
      </c>
      <c r="F20" s="8">
        <v>14954</v>
      </c>
      <c r="G20" s="7">
        <v>268.39</v>
      </c>
      <c r="H20" s="8">
        <v>2407</v>
      </c>
      <c r="I20" s="7">
        <v>182.76</v>
      </c>
      <c r="J20" s="25">
        <v>3</v>
      </c>
      <c r="K20" s="7">
        <v>0.31</v>
      </c>
      <c r="L20" s="27">
        <f t="shared" si="0"/>
        <v>19109</v>
      </c>
      <c r="M20" s="9">
        <f t="shared" si="1"/>
        <v>456.01</v>
      </c>
      <c r="O20" s="24"/>
    </row>
    <row r="21" spans="1:15" x14ac:dyDescent="0.25">
      <c r="A21" s="5">
        <v>13</v>
      </c>
      <c r="B21" s="6" t="s">
        <v>25</v>
      </c>
      <c r="C21" s="7">
        <v>768</v>
      </c>
      <c r="D21" s="8">
        <v>5856</v>
      </c>
      <c r="E21" s="7">
        <v>21.31</v>
      </c>
      <c r="F21" s="8">
        <v>10616</v>
      </c>
      <c r="G21" s="7">
        <v>167.81</v>
      </c>
      <c r="H21" s="8">
        <v>1479</v>
      </c>
      <c r="I21" s="7">
        <v>117.43</v>
      </c>
      <c r="J21" s="25">
        <v>77</v>
      </c>
      <c r="K21" s="7">
        <v>11.72</v>
      </c>
      <c r="L21" s="27">
        <f t="shared" si="0"/>
        <v>18028</v>
      </c>
      <c r="M21" s="9">
        <f t="shared" si="1"/>
        <v>318.27000000000004</v>
      </c>
    </row>
    <row r="22" spans="1:15" x14ac:dyDescent="0.25">
      <c r="A22" s="5">
        <v>14</v>
      </c>
      <c r="B22" s="6" t="s">
        <v>31</v>
      </c>
      <c r="C22" s="7">
        <v>570</v>
      </c>
      <c r="D22" s="8">
        <v>22992</v>
      </c>
      <c r="E22" s="7">
        <v>93.28</v>
      </c>
      <c r="F22" s="8">
        <v>23035</v>
      </c>
      <c r="G22" s="7">
        <v>216.7</v>
      </c>
      <c r="H22" s="8">
        <v>2</v>
      </c>
      <c r="I22" s="7">
        <v>0.13</v>
      </c>
      <c r="J22" s="25">
        <v>0</v>
      </c>
      <c r="K22" s="7">
        <v>0</v>
      </c>
      <c r="L22" s="27">
        <f t="shared" si="0"/>
        <v>46029</v>
      </c>
      <c r="M22" s="9">
        <f t="shared" si="1"/>
        <v>310.11</v>
      </c>
    </row>
    <row r="23" spans="1:15" x14ac:dyDescent="0.25">
      <c r="A23" s="5">
        <v>15</v>
      </c>
      <c r="B23" s="6" t="s">
        <v>29</v>
      </c>
      <c r="C23" s="7">
        <v>99</v>
      </c>
      <c r="D23" s="8">
        <v>1953</v>
      </c>
      <c r="E23" s="7">
        <v>8.3699999999999992</v>
      </c>
      <c r="F23" s="8">
        <v>2907</v>
      </c>
      <c r="G23" s="7">
        <v>19.329999999999998</v>
      </c>
      <c r="H23" s="8">
        <v>0</v>
      </c>
      <c r="I23" s="7">
        <v>0</v>
      </c>
      <c r="J23" s="25">
        <v>0</v>
      </c>
      <c r="K23" s="7">
        <v>0</v>
      </c>
      <c r="L23" s="27">
        <f t="shared" si="0"/>
        <v>4860</v>
      </c>
      <c r="M23" s="9">
        <f t="shared" si="1"/>
        <v>27.699999999999996</v>
      </c>
    </row>
    <row r="24" spans="1:15" x14ac:dyDescent="0.25">
      <c r="A24" s="5">
        <v>16</v>
      </c>
      <c r="B24" s="6" t="s">
        <v>39</v>
      </c>
      <c r="C24" s="7">
        <v>25</v>
      </c>
      <c r="D24" s="8">
        <v>0</v>
      </c>
      <c r="E24" s="7">
        <v>0</v>
      </c>
      <c r="F24" s="8">
        <v>0</v>
      </c>
      <c r="G24" s="7">
        <v>0</v>
      </c>
      <c r="H24" s="8">
        <v>0</v>
      </c>
      <c r="I24" s="7">
        <v>0</v>
      </c>
      <c r="J24" s="25">
        <v>0</v>
      </c>
      <c r="K24" s="7">
        <v>0</v>
      </c>
      <c r="L24" s="27">
        <f>D24+F24+H24+J24</f>
        <v>0</v>
      </c>
      <c r="M24" s="9">
        <f>E24+G24+I24+K24</f>
        <v>0</v>
      </c>
    </row>
    <row r="25" spans="1:15" x14ac:dyDescent="0.25">
      <c r="A25" s="5">
        <v>17</v>
      </c>
      <c r="B25" s="10" t="s">
        <v>18</v>
      </c>
      <c r="C25" s="7">
        <v>53.21</v>
      </c>
      <c r="D25" s="8">
        <v>17</v>
      </c>
      <c r="E25" s="7">
        <v>0.06</v>
      </c>
      <c r="F25" s="8">
        <v>15</v>
      </c>
      <c r="G25" s="7">
        <v>0.35</v>
      </c>
      <c r="H25" s="8">
        <v>9</v>
      </c>
      <c r="I25" s="7">
        <v>0.68</v>
      </c>
      <c r="J25" s="25">
        <v>0</v>
      </c>
      <c r="K25" s="7">
        <v>0</v>
      </c>
      <c r="L25" s="27">
        <f t="shared" si="0"/>
        <v>41</v>
      </c>
      <c r="M25" s="9">
        <f t="shared" si="1"/>
        <v>1.0900000000000001</v>
      </c>
    </row>
    <row r="26" spans="1:15" x14ac:dyDescent="0.25">
      <c r="A26" s="5">
        <v>18</v>
      </c>
      <c r="B26" s="10" t="s">
        <v>28</v>
      </c>
      <c r="C26" s="7">
        <v>1671.08</v>
      </c>
      <c r="D26" s="8">
        <v>3532</v>
      </c>
      <c r="E26" s="7">
        <v>14.83</v>
      </c>
      <c r="F26" s="8">
        <v>14560</v>
      </c>
      <c r="G26" s="7">
        <v>337.23</v>
      </c>
      <c r="H26" s="8">
        <v>8202</v>
      </c>
      <c r="I26" s="7">
        <v>607.94000000000005</v>
      </c>
      <c r="J26" s="25">
        <v>79</v>
      </c>
      <c r="K26" s="7">
        <v>11.44</v>
      </c>
      <c r="L26" s="27">
        <f t="shared" si="0"/>
        <v>26373</v>
      </c>
      <c r="M26" s="9">
        <f t="shared" si="1"/>
        <v>971.44</v>
      </c>
    </row>
    <row r="27" spans="1:15" x14ac:dyDescent="0.25">
      <c r="A27" s="5">
        <v>19</v>
      </c>
      <c r="B27" s="10" t="s">
        <v>24</v>
      </c>
      <c r="C27" s="7">
        <v>2239.44</v>
      </c>
      <c r="D27" s="8">
        <v>342</v>
      </c>
      <c r="E27" s="7">
        <v>1.35</v>
      </c>
      <c r="F27" s="8">
        <v>18147</v>
      </c>
      <c r="G27" s="7">
        <v>486.21</v>
      </c>
      <c r="H27" s="8">
        <v>6511</v>
      </c>
      <c r="I27" s="7">
        <v>445.2</v>
      </c>
      <c r="J27" s="25">
        <v>556</v>
      </c>
      <c r="K27" s="7">
        <v>75.73</v>
      </c>
      <c r="L27" s="27">
        <f t="shared" si="0"/>
        <v>25556</v>
      </c>
      <c r="M27" s="9">
        <f t="shared" si="1"/>
        <v>1008.49</v>
      </c>
    </row>
    <row r="28" spans="1:15" x14ac:dyDescent="0.25">
      <c r="A28" s="5">
        <v>20</v>
      </c>
      <c r="B28" s="6" t="s">
        <v>40</v>
      </c>
      <c r="C28" s="7">
        <v>374.33</v>
      </c>
      <c r="D28" s="8">
        <v>62</v>
      </c>
      <c r="E28" s="7">
        <v>0.28000000000000003</v>
      </c>
      <c r="F28" s="8">
        <v>601</v>
      </c>
      <c r="G28" s="7">
        <v>20.29</v>
      </c>
      <c r="H28" s="8">
        <v>981</v>
      </c>
      <c r="I28" s="7">
        <v>83.28</v>
      </c>
      <c r="J28" s="25">
        <v>27</v>
      </c>
      <c r="K28" s="7">
        <v>5.08</v>
      </c>
      <c r="L28" s="27">
        <f t="shared" si="0"/>
        <v>1671</v>
      </c>
      <c r="M28" s="9">
        <f t="shared" si="1"/>
        <v>108.92999999999999</v>
      </c>
    </row>
    <row r="29" spans="1:15" x14ac:dyDescent="0.25">
      <c r="A29" s="5">
        <v>21</v>
      </c>
      <c r="B29" s="6" t="s">
        <v>41</v>
      </c>
      <c r="C29" s="7">
        <v>1061</v>
      </c>
      <c r="D29" s="8">
        <v>5087</v>
      </c>
      <c r="E29" s="7">
        <v>20.09</v>
      </c>
      <c r="F29" s="8">
        <v>19479</v>
      </c>
      <c r="G29" s="7">
        <v>306.29000000000002</v>
      </c>
      <c r="H29" s="8">
        <v>2335</v>
      </c>
      <c r="I29" s="7">
        <v>150.04</v>
      </c>
      <c r="J29" s="25">
        <v>0</v>
      </c>
      <c r="K29" s="7">
        <v>0</v>
      </c>
      <c r="L29" s="27">
        <f t="shared" si="0"/>
        <v>26901</v>
      </c>
      <c r="M29" s="9">
        <f t="shared" si="1"/>
        <v>476.41999999999996</v>
      </c>
    </row>
    <row r="30" spans="1:15" x14ac:dyDescent="0.25">
      <c r="A30" s="5">
        <v>22</v>
      </c>
      <c r="B30" s="6" t="s">
        <v>26</v>
      </c>
      <c r="C30" s="7">
        <v>320.14</v>
      </c>
      <c r="D30" s="8">
        <v>2393</v>
      </c>
      <c r="E30" s="7">
        <v>8.6999999999999993</v>
      </c>
      <c r="F30" s="8">
        <v>4307</v>
      </c>
      <c r="G30" s="7">
        <v>88.09</v>
      </c>
      <c r="H30" s="8">
        <v>701</v>
      </c>
      <c r="I30" s="7">
        <v>41.18</v>
      </c>
      <c r="J30" s="25">
        <v>0</v>
      </c>
      <c r="K30" s="7">
        <v>0</v>
      </c>
      <c r="L30" s="27">
        <f t="shared" si="0"/>
        <v>7401</v>
      </c>
      <c r="M30" s="9">
        <f t="shared" si="1"/>
        <v>137.97</v>
      </c>
    </row>
    <row r="31" spans="1:15" x14ac:dyDescent="0.25">
      <c r="A31" s="5">
        <v>23</v>
      </c>
      <c r="B31" s="6" t="s">
        <v>19</v>
      </c>
      <c r="C31" s="7">
        <v>5.5</v>
      </c>
      <c r="D31" s="8">
        <v>0</v>
      </c>
      <c r="E31" s="7">
        <v>0</v>
      </c>
      <c r="F31" s="8">
        <v>9</v>
      </c>
      <c r="G31" s="7">
        <v>0.27</v>
      </c>
      <c r="H31" s="8">
        <v>12</v>
      </c>
      <c r="I31" s="7">
        <v>0.86</v>
      </c>
      <c r="J31" s="25">
        <v>0</v>
      </c>
      <c r="K31" s="7">
        <v>0</v>
      </c>
      <c r="L31" s="27">
        <f t="shared" ref="L31" si="2">D31+F31+H31+J31</f>
        <v>21</v>
      </c>
      <c r="M31" s="9">
        <f t="shared" ref="M31" si="3">E31+G31+I31+K31</f>
        <v>1.1299999999999999</v>
      </c>
    </row>
    <row r="32" spans="1:15" x14ac:dyDescent="0.25">
      <c r="A32" s="5">
        <v>24</v>
      </c>
      <c r="B32" s="6" t="s">
        <v>20</v>
      </c>
      <c r="C32" s="7">
        <v>88.98</v>
      </c>
      <c r="D32" s="8">
        <v>3</v>
      </c>
      <c r="E32" s="7">
        <v>0</v>
      </c>
      <c r="F32" s="8">
        <v>13</v>
      </c>
      <c r="G32" s="7">
        <v>0.1</v>
      </c>
      <c r="H32" s="8">
        <v>12</v>
      </c>
      <c r="I32" s="7">
        <v>0.77</v>
      </c>
      <c r="J32" s="25">
        <v>0</v>
      </c>
      <c r="K32" s="7">
        <v>0</v>
      </c>
      <c r="L32" s="27">
        <f t="shared" si="0"/>
        <v>28</v>
      </c>
      <c r="M32" s="9">
        <f t="shared" si="1"/>
        <v>0.87</v>
      </c>
    </row>
    <row r="33" spans="1:13" x14ac:dyDescent="0.25">
      <c r="A33" s="5">
        <v>25</v>
      </c>
      <c r="B33" s="6" t="s">
        <v>42</v>
      </c>
      <c r="C33" s="7">
        <v>39.159999999999997</v>
      </c>
      <c r="D33" s="8">
        <v>0</v>
      </c>
      <c r="E33" s="7">
        <v>0</v>
      </c>
      <c r="F33" s="8">
        <v>1</v>
      </c>
      <c r="G33" s="7">
        <v>0.05</v>
      </c>
      <c r="H33" s="8">
        <v>6</v>
      </c>
      <c r="I33" s="7">
        <v>0.47</v>
      </c>
      <c r="J33" s="25">
        <v>0</v>
      </c>
      <c r="K33" s="7">
        <v>0</v>
      </c>
      <c r="L33" s="27">
        <f t="shared" si="0"/>
        <v>7</v>
      </c>
      <c r="M33" s="9">
        <f t="shared" si="1"/>
        <v>0.52</v>
      </c>
    </row>
    <row r="34" spans="1:13" x14ac:dyDescent="0.25">
      <c r="A34" s="5">
        <v>26</v>
      </c>
      <c r="B34" s="6" t="s">
        <v>30</v>
      </c>
      <c r="C34" s="7">
        <v>116</v>
      </c>
      <c r="D34" s="8">
        <v>3368</v>
      </c>
      <c r="E34" s="7">
        <v>14.2</v>
      </c>
      <c r="F34" s="8">
        <v>5186</v>
      </c>
      <c r="G34" s="7">
        <v>29.05</v>
      </c>
      <c r="H34" s="8">
        <v>0</v>
      </c>
      <c r="I34" s="7">
        <v>0</v>
      </c>
      <c r="J34" s="25">
        <v>0</v>
      </c>
      <c r="K34" s="7">
        <v>0</v>
      </c>
      <c r="L34" s="27">
        <f t="shared" si="0"/>
        <v>8554</v>
      </c>
      <c r="M34" s="9">
        <f t="shared" si="1"/>
        <v>43.25</v>
      </c>
    </row>
    <row r="35" spans="1:13" x14ac:dyDescent="0.25">
      <c r="A35" s="5">
        <v>27</v>
      </c>
      <c r="B35" s="6" t="s">
        <v>21</v>
      </c>
      <c r="C35" s="7">
        <v>34.590000000000003</v>
      </c>
      <c r="D35" s="8">
        <v>4928</v>
      </c>
      <c r="E35" s="7">
        <v>21.86</v>
      </c>
      <c r="F35" s="8">
        <v>10127</v>
      </c>
      <c r="G35" s="7">
        <v>66.58</v>
      </c>
      <c r="H35" s="8">
        <v>20</v>
      </c>
      <c r="I35" s="7">
        <v>1.08</v>
      </c>
      <c r="J35" s="25">
        <v>0</v>
      </c>
      <c r="K35" s="7">
        <v>0</v>
      </c>
      <c r="L35" s="27">
        <f t="shared" si="0"/>
        <v>15075</v>
      </c>
      <c r="M35" s="9">
        <f t="shared" si="1"/>
        <v>89.52</v>
      </c>
    </row>
    <row r="36" spans="1:13" x14ac:dyDescent="0.25">
      <c r="A36" s="5">
        <v>28</v>
      </c>
      <c r="B36" s="6" t="s">
        <v>22</v>
      </c>
      <c r="C36" s="7">
        <v>72</v>
      </c>
      <c r="D36" s="8">
        <v>0</v>
      </c>
      <c r="E36" s="7">
        <v>0</v>
      </c>
      <c r="F36" s="8">
        <v>3</v>
      </c>
      <c r="G36" s="7">
        <v>0.08</v>
      </c>
      <c r="H36" s="8">
        <v>2</v>
      </c>
      <c r="I36" s="7">
        <v>0.17</v>
      </c>
      <c r="J36" s="25">
        <v>0</v>
      </c>
      <c r="K36" s="7">
        <v>0</v>
      </c>
      <c r="L36" s="27">
        <f t="shared" si="0"/>
        <v>5</v>
      </c>
      <c r="M36" s="9">
        <f t="shared" si="1"/>
        <v>0.25</v>
      </c>
    </row>
    <row r="37" spans="1:13" x14ac:dyDescent="0.25">
      <c r="A37" s="5">
        <v>29</v>
      </c>
      <c r="B37" s="6" t="s">
        <v>23</v>
      </c>
      <c r="C37" s="7">
        <v>0</v>
      </c>
      <c r="D37" s="8">
        <v>0</v>
      </c>
      <c r="E37" s="7">
        <v>0</v>
      </c>
      <c r="F37" s="8">
        <v>0</v>
      </c>
      <c r="G37" s="7">
        <v>0</v>
      </c>
      <c r="H37" s="8">
        <v>0</v>
      </c>
      <c r="I37" s="7">
        <v>0</v>
      </c>
      <c r="J37" s="25">
        <v>0</v>
      </c>
      <c r="K37" s="7">
        <v>0</v>
      </c>
      <c r="L37" s="27">
        <f>D37+F37+H37+J37</f>
        <v>0</v>
      </c>
      <c r="M37" s="9">
        <f>E37+G37+I37+K37</f>
        <v>0</v>
      </c>
    </row>
    <row r="38" spans="1:13" x14ac:dyDescent="0.25">
      <c r="A38" s="5">
        <v>30</v>
      </c>
      <c r="B38" s="6" t="s">
        <v>27</v>
      </c>
      <c r="C38" s="7">
        <v>198</v>
      </c>
      <c r="D38" s="8">
        <v>2101</v>
      </c>
      <c r="E38" s="7">
        <v>8.81</v>
      </c>
      <c r="F38" s="8">
        <v>3842</v>
      </c>
      <c r="G38" s="7">
        <v>45.63</v>
      </c>
      <c r="H38" s="8">
        <v>703</v>
      </c>
      <c r="I38" s="7">
        <v>50.91</v>
      </c>
      <c r="J38" s="25">
        <v>0</v>
      </c>
      <c r="K38" s="7">
        <v>0</v>
      </c>
      <c r="L38" s="27">
        <f t="shared" si="0"/>
        <v>6646</v>
      </c>
      <c r="M38" s="9">
        <f t="shared" si="1"/>
        <v>105.35</v>
      </c>
    </row>
    <row r="39" spans="1:13" x14ac:dyDescent="0.25">
      <c r="A39" s="5">
        <v>31</v>
      </c>
      <c r="B39" s="6" t="s">
        <v>56</v>
      </c>
      <c r="C39" s="7">
        <v>0</v>
      </c>
      <c r="D39" s="8">
        <v>2773</v>
      </c>
      <c r="E39" s="7">
        <v>10.82</v>
      </c>
      <c r="F39" s="8">
        <v>41641</v>
      </c>
      <c r="G39" s="7">
        <v>604.15</v>
      </c>
      <c r="H39" s="8">
        <v>2062</v>
      </c>
      <c r="I39" s="7">
        <v>87.68</v>
      </c>
      <c r="J39" s="25">
        <v>0</v>
      </c>
      <c r="K39" s="7">
        <v>0</v>
      </c>
      <c r="L39" s="27">
        <f t="shared" si="0"/>
        <v>46476</v>
      </c>
      <c r="M39" s="9">
        <f t="shared" si="1"/>
        <v>702.65000000000009</v>
      </c>
    </row>
    <row r="40" spans="1:13" x14ac:dyDescent="0.25">
      <c r="A40" s="5">
        <v>33</v>
      </c>
      <c r="B40" s="6" t="s">
        <v>49</v>
      </c>
      <c r="C40" s="7">
        <v>1000</v>
      </c>
      <c r="D40" s="8">
        <v>14937</v>
      </c>
      <c r="E40" s="7">
        <v>65.44</v>
      </c>
      <c r="F40" s="8">
        <v>41885</v>
      </c>
      <c r="G40" s="7">
        <v>354.15</v>
      </c>
      <c r="H40" s="8">
        <v>4713</v>
      </c>
      <c r="I40" s="7">
        <v>330.9</v>
      </c>
      <c r="J40" s="25">
        <v>0</v>
      </c>
      <c r="K40" s="7">
        <v>0</v>
      </c>
      <c r="L40" s="27">
        <f t="shared" si="0"/>
        <v>61535</v>
      </c>
      <c r="M40" s="9">
        <f t="shared" si="1"/>
        <v>750.49</v>
      </c>
    </row>
    <row r="41" spans="1:13" x14ac:dyDescent="0.25">
      <c r="A41" s="5">
        <v>34</v>
      </c>
      <c r="B41" s="6" t="s">
        <v>48</v>
      </c>
      <c r="C41" s="7">
        <v>202</v>
      </c>
      <c r="D41" s="8">
        <v>2764</v>
      </c>
      <c r="E41" s="7">
        <v>11.48</v>
      </c>
      <c r="F41" s="8">
        <v>5770</v>
      </c>
      <c r="G41" s="7">
        <v>40.130000000000003</v>
      </c>
      <c r="H41" s="8">
        <v>0</v>
      </c>
      <c r="I41" s="7">
        <v>0</v>
      </c>
      <c r="J41" s="25">
        <v>0</v>
      </c>
      <c r="K41" s="7">
        <v>0</v>
      </c>
      <c r="L41" s="27">
        <f t="shared" si="0"/>
        <v>8534</v>
      </c>
      <c r="M41" s="9">
        <f t="shared" si="1"/>
        <v>51.61</v>
      </c>
    </row>
    <row r="42" spans="1:13" x14ac:dyDescent="0.25">
      <c r="A42" s="5">
        <v>35</v>
      </c>
      <c r="B42" s="6" t="s">
        <v>50</v>
      </c>
      <c r="C42" s="7">
        <v>1.91</v>
      </c>
      <c r="D42" s="8">
        <v>228</v>
      </c>
      <c r="E42" s="7">
        <v>0.92</v>
      </c>
      <c r="F42" s="8">
        <v>4</v>
      </c>
      <c r="G42" s="7">
        <v>0.03</v>
      </c>
      <c r="H42" s="8">
        <v>0</v>
      </c>
      <c r="I42" s="7">
        <v>0</v>
      </c>
      <c r="J42" s="25">
        <v>0</v>
      </c>
      <c r="K42" s="7">
        <v>0</v>
      </c>
      <c r="L42" s="27">
        <f t="shared" si="0"/>
        <v>232</v>
      </c>
      <c r="M42" s="9">
        <f t="shared" si="1"/>
        <v>0.95000000000000007</v>
      </c>
    </row>
    <row r="43" spans="1:13" x14ac:dyDescent="0.25">
      <c r="A43" s="5">
        <v>36</v>
      </c>
      <c r="B43" s="6" t="s">
        <v>47</v>
      </c>
      <c r="C43" s="7">
        <v>13</v>
      </c>
      <c r="D43" s="8">
        <v>20</v>
      </c>
      <c r="E43" s="7">
        <v>0.09</v>
      </c>
      <c r="F43" s="8">
        <v>16723</v>
      </c>
      <c r="G43" s="7">
        <v>125.99</v>
      </c>
      <c r="H43" s="8">
        <v>0</v>
      </c>
      <c r="I43" s="7">
        <v>0</v>
      </c>
      <c r="J43" s="25">
        <v>0</v>
      </c>
      <c r="K43" s="7">
        <v>0</v>
      </c>
      <c r="L43" s="27">
        <f t="shared" si="0"/>
        <v>16743</v>
      </c>
      <c r="M43" s="9">
        <f t="shared" si="1"/>
        <v>126.08</v>
      </c>
    </row>
    <row r="44" spans="1:13" x14ac:dyDescent="0.25">
      <c r="A44" s="5">
        <v>37</v>
      </c>
      <c r="B44" s="6" t="s">
        <v>46</v>
      </c>
      <c r="C44" s="7">
        <v>876.04</v>
      </c>
      <c r="D44" s="8">
        <v>18186</v>
      </c>
      <c r="E44" s="7">
        <v>76.2</v>
      </c>
      <c r="F44" s="8">
        <v>27125</v>
      </c>
      <c r="G44" s="7">
        <v>212.22</v>
      </c>
      <c r="H44" s="8">
        <v>0</v>
      </c>
      <c r="I44" s="7">
        <v>0</v>
      </c>
      <c r="J44" s="25">
        <v>0</v>
      </c>
      <c r="K44" s="7">
        <v>0</v>
      </c>
      <c r="L44" s="27">
        <f t="shared" si="0"/>
        <v>45311</v>
      </c>
      <c r="M44" s="9">
        <f t="shared" si="1"/>
        <v>288.42</v>
      </c>
    </row>
    <row r="45" spans="1:13" x14ac:dyDescent="0.25">
      <c r="A45" s="5">
        <v>38</v>
      </c>
      <c r="B45" s="6" t="s">
        <v>51</v>
      </c>
      <c r="C45" s="7">
        <v>120.75</v>
      </c>
      <c r="D45" s="8">
        <v>2797</v>
      </c>
      <c r="E45" s="7">
        <v>10.96</v>
      </c>
      <c r="F45" s="8">
        <v>8124</v>
      </c>
      <c r="G45" s="7">
        <v>58.37</v>
      </c>
      <c r="H45" s="8">
        <v>0</v>
      </c>
      <c r="I45" s="7">
        <v>0</v>
      </c>
      <c r="J45" s="25">
        <v>0</v>
      </c>
      <c r="K45" s="7">
        <v>0</v>
      </c>
      <c r="L45" s="27">
        <f>D45+F45+H45+J45</f>
        <v>10921</v>
      </c>
      <c r="M45" s="9">
        <f>E45+G45+I45+K45</f>
        <v>69.33</v>
      </c>
    </row>
    <row r="46" spans="1:13" x14ac:dyDescent="0.25">
      <c r="A46" s="5">
        <v>39</v>
      </c>
      <c r="B46" s="6" t="s">
        <v>53</v>
      </c>
      <c r="C46" s="7">
        <v>511</v>
      </c>
      <c r="D46" s="8">
        <v>4</v>
      </c>
      <c r="E46" s="7">
        <v>0.02</v>
      </c>
      <c r="F46" s="8">
        <v>27171</v>
      </c>
      <c r="G46" s="7">
        <v>189.64</v>
      </c>
      <c r="H46" s="8">
        <v>45</v>
      </c>
      <c r="I46" s="7">
        <v>3.42</v>
      </c>
      <c r="J46" s="25">
        <v>0</v>
      </c>
      <c r="K46" s="7">
        <v>0</v>
      </c>
      <c r="L46" s="27">
        <f t="shared" si="0"/>
        <v>27220</v>
      </c>
      <c r="M46" s="9">
        <f t="shared" si="1"/>
        <v>193.07999999999998</v>
      </c>
    </row>
    <row r="47" spans="1:13" x14ac:dyDescent="0.25">
      <c r="A47" s="13"/>
      <c r="B47" s="14" t="s">
        <v>43</v>
      </c>
      <c r="C47" s="11">
        <f t="shared" ref="C47:M47" si="4">SUM(C9:C46)</f>
        <v>20487.2</v>
      </c>
      <c r="D47" s="15">
        <f t="shared" si="4"/>
        <v>120257</v>
      </c>
      <c r="E47" s="16">
        <f t="shared" si="4"/>
        <v>470.68999999999994</v>
      </c>
      <c r="F47" s="15">
        <f t="shared" si="4"/>
        <v>348854</v>
      </c>
      <c r="G47" s="16">
        <f t="shared" si="4"/>
        <v>4617.2300000000014</v>
      </c>
      <c r="H47" s="15">
        <f t="shared" si="4"/>
        <v>47584</v>
      </c>
      <c r="I47" s="16">
        <f t="shared" si="4"/>
        <v>4220.5899999999992</v>
      </c>
      <c r="J47" s="15">
        <f t="shared" si="4"/>
        <v>1552</v>
      </c>
      <c r="K47" s="16">
        <f t="shared" si="4"/>
        <v>226.50000000000003</v>
      </c>
      <c r="L47" s="15">
        <f t="shared" si="4"/>
        <v>518247</v>
      </c>
      <c r="M47" s="16">
        <f t="shared" si="4"/>
        <v>9535.0100000000039</v>
      </c>
    </row>
    <row r="48" spans="1:13" x14ac:dyDescent="0.25">
      <c r="A48" s="17" t="s">
        <v>44</v>
      </c>
      <c r="B48" s="14" t="s">
        <v>45</v>
      </c>
      <c r="C48" s="7">
        <v>3433.0499999999997</v>
      </c>
      <c r="D48" s="8">
        <v>92493</v>
      </c>
      <c r="E48" s="7">
        <v>388.37</v>
      </c>
      <c r="F48" s="8">
        <v>118399</v>
      </c>
      <c r="G48" s="7">
        <v>901.1400000000001</v>
      </c>
      <c r="H48" s="8">
        <v>333</v>
      </c>
      <c r="I48" s="7">
        <v>26.41</v>
      </c>
      <c r="J48" s="25">
        <v>24</v>
      </c>
      <c r="K48" s="7">
        <v>3.34</v>
      </c>
      <c r="L48" s="27">
        <f t="shared" ref="L48" si="5">D48+F48+H48+J48</f>
        <v>211249</v>
      </c>
      <c r="M48" s="9">
        <f t="shared" ref="M48" si="6">E48+G48+I48+K48</f>
        <v>1319.2600000000002</v>
      </c>
    </row>
    <row r="49" spans="1:13" x14ac:dyDescent="0.25">
      <c r="A49" s="13"/>
      <c r="B49" s="20" t="s">
        <v>43</v>
      </c>
      <c r="C49" s="19">
        <f t="shared" ref="C49:M49" si="7">SUM(C48:C48)</f>
        <v>3433.0499999999997</v>
      </c>
      <c r="D49" s="18">
        <f t="shared" si="7"/>
        <v>92493</v>
      </c>
      <c r="E49" s="19">
        <f t="shared" si="7"/>
        <v>388.37</v>
      </c>
      <c r="F49" s="18">
        <f t="shared" si="7"/>
        <v>118399</v>
      </c>
      <c r="G49" s="19">
        <f t="shared" si="7"/>
        <v>901.1400000000001</v>
      </c>
      <c r="H49" s="18">
        <f t="shared" si="7"/>
        <v>333</v>
      </c>
      <c r="I49" s="19">
        <f t="shared" si="7"/>
        <v>26.41</v>
      </c>
      <c r="J49" s="26">
        <f t="shared" si="7"/>
        <v>24</v>
      </c>
      <c r="K49" s="19">
        <f t="shared" si="7"/>
        <v>3.34</v>
      </c>
      <c r="L49" s="18">
        <f t="shared" si="7"/>
        <v>211249</v>
      </c>
      <c r="M49" s="19">
        <f t="shared" si="7"/>
        <v>1319.2600000000002</v>
      </c>
    </row>
    <row r="50" spans="1:13" x14ac:dyDescent="0.25">
      <c r="A50" s="21"/>
      <c r="B50" s="22" t="s">
        <v>32</v>
      </c>
      <c r="C50" s="12">
        <f>C47+C49</f>
        <v>23920.25</v>
      </c>
      <c r="D50" s="23">
        <f>D47+D49</f>
        <v>212750</v>
      </c>
      <c r="E50" s="12">
        <f t="shared" ref="E50:K50" si="8">E47+E49</f>
        <v>859.06</v>
      </c>
      <c r="F50" s="23">
        <f t="shared" si="8"/>
        <v>467253</v>
      </c>
      <c r="G50" s="12">
        <f t="shared" si="8"/>
        <v>5518.3700000000017</v>
      </c>
      <c r="H50" s="23">
        <f t="shared" si="8"/>
        <v>47917</v>
      </c>
      <c r="I50" s="12">
        <f t="shared" si="8"/>
        <v>4246.9999999999991</v>
      </c>
      <c r="J50" s="23">
        <f t="shared" si="8"/>
        <v>1576</v>
      </c>
      <c r="K50" s="12">
        <f t="shared" si="8"/>
        <v>229.84000000000003</v>
      </c>
      <c r="L50" s="23">
        <f>L47+L49</f>
        <v>729496</v>
      </c>
      <c r="M50" s="12">
        <f t="shared" ref="M50" si="9">M47+M49</f>
        <v>10854.270000000004</v>
      </c>
    </row>
    <row r="51" spans="1:13" x14ac:dyDescent="0.25">
      <c r="A51" t="s">
        <v>54</v>
      </c>
    </row>
  </sheetData>
  <mergeCells count="14">
    <mergeCell ref="A1:M1"/>
    <mergeCell ref="L5:M6"/>
    <mergeCell ref="B8:M8"/>
    <mergeCell ref="A2:M2"/>
    <mergeCell ref="A3:D3"/>
    <mergeCell ref="I3:M3"/>
    <mergeCell ref="A4:M4"/>
    <mergeCell ref="A5:A7"/>
    <mergeCell ref="B5:B7"/>
    <mergeCell ref="C5:C7"/>
    <mergeCell ref="D5:E6"/>
    <mergeCell ref="F5:G6"/>
    <mergeCell ref="H5:I6"/>
    <mergeCell ref="J5:K6"/>
  </mergeCells>
  <printOptions horizontalCentered="1"/>
  <pageMargins left="0.23622047244094491" right="0.23622047244094491" top="0.55118110236220474" bottom="0.9448818897637796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Wise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VIJAY SHANTILAL PATEL</cp:lastModifiedBy>
  <cp:lastPrinted>2025-11-27T15:32:05Z</cp:lastPrinted>
  <dcterms:created xsi:type="dcterms:W3CDTF">2023-03-05T10:15:01Z</dcterms:created>
  <dcterms:modified xsi:type="dcterms:W3CDTF">2025-11-27T15:32:13Z</dcterms:modified>
</cp:coreProperties>
</file>